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G:\ปี 2568\O11 แผน-ผลผลการใช้จ่างงบประมาณ\1.แผนใช้จ่ายงบประมาณฯ\"/>
    </mc:Choice>
  </mc:AlternateContent>
  <xr:revisionPtr revIDLastSave="0" documentId="13_ncr:1_{0A76A4D0-A84C-402C-9E6F-C73386AD4A53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แผนการใช้จ่าย งปม.2568" sheetId="1" r:id="rId1"/>
  </sheets>
  <definedNames>
    <definedName name="_xlnm.Print_Area" localSheetId="0">'แผนการใช้จ่าย งปม.2568'!$A$1:$J$85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1" l="1"/>
  <c r="D69" i="1"/>
  <c r="D57" i="1"/>
  <c r="D55" i="1"/>
  <c r="D41" i="1"/>
  <c r="I39" i="1"/>
  <c r="D39" i="1"/>
  <c r="D29" i="1"/>
  <c r="D19" i="1"/>
  <c r="D18" i="1"/>
  <c r="D17" i="1"/>
  <c r="D15" i="1"/>
  <c r="D11" i="1"/>
  <c r="D10" i="1"/>
  <c r="L7" i="1"/>
</calcChain>
</file>

<file path=xl/sharedStrings.xml><?xml version="1.0" encoding="utf-8"?>
<sst xmlns="http://schemas.openxmlformats.org/spreadsheetml/2006/main" count="134" uniqueCount="70">
  <si>
    <t>แผนการใช้จ่ายงบประมาณ ตรวจคนเข้าเมืองจังหวัดพังงา</t>
  </si>
  <si>
    <t xml:space="preserve">ประจำปีงบประมาณ พ.ศ. 2568 </t>
  </si>
  <si>
    <t>ที่</t>
  </si>
  <si>
    <t>ชื่อโครงการ/กิจกรรม</t>
  </si>
  <si>
    <t>เป้าหมาย/วิธีดำเนินการ</t>
  </si>
  <si>
    <t>จำนวนงบประมาณ /แหล่งที่จัดสรร/สนับสนุน</t>
  </si>
  <si>
    <t>ระยะเวลาดำเนินการ</t>
  </si>
  <si>
    <t>ผลที่คาดว่าจะได้รับ</t>
  </si>
  <si>
    <t>สตช.</t>
  </si>
  <si>
    <t>หน่วยงานภาครัฐ</t>
  </si>
  <si>
    <t>ภาคเอกชน</t>
  </si>
  <si>
    <t>อปท.</t>
  </si>
  <si>
    <t>อื่นๆ</t>
  </si>
  <si>
    <t>โครงการ การรักษาความสงบเรียบร้อยและความมั่นคงภายในประเทศ             - กิจกรรม การตรวจสอบ คัดกรอง ปราบปรามคนต่างด้าวที่ไม่พึงปารถนา</t>
  </si>
  <si>
    <t xml:space="preserve">  ผลการเบิกจ่ายรอบ 6 เดือนแรก เป็นไปตามเป้าหมายที่กำหนด มีวัสดุอุปกรณ์และค่าสาธารณูปโภคเพียงพอต่อการปฎิบัติหน้าที่และให้บริการประชาชน สามารถตรวจสอบ คัดกรอง ปราบปรามคนต่างด้าวที่ไม่พึงปรารถนาได้อย่างมีประสิทธิภาพ</t>
  </si>
  <si>
    <t>1.1 ค่าเบี้ยเลี้ยง ที่พัก พาหนะ</t>
  </si>
  <si>
    <t>1.2 ค่าซ่อมแซมยานพาหนะ</t>
  </si>
  <si>
    <t>1.3 ค่าจ้างเหมาบริการทำความสะอาด</t>
  </si>
  <si>
    <t xml:space="preserve"> </t>
  </si>
  <si>
    <t xml:space="preserve">  ต.ค.67 - ก.ย.68</t>
  </si>
  <si>
    <t>1.4 ค่าเช่าเครื่องถ่ายเอกสาร</t>
  </si>
  <si>
    <t>1.5 ค่าวัสดุสำนักงาน</t>
  </si>
  <si>
    <t>1.6 ค่าน้ำมันเชื้อเพลิง</t>
  </si>
  <si>
    <t>1.7 ซ่อมแซมทั่วไป</t>
  </si>
  <si>
    <t>1.8 วัสดุอาหาร (ผู้ต้องกัก)</t>
  </si>
  <si>
    <t>1.9 ค่าจ้างเหมาทั่วไป</t>
  </si>
  <si>
    <t>รวมตอบแทนใช้สอย และวัสดุ</t>
  </si>
  <si>
    <t>ค่าสาธารณูปโภค</t>
  </si>
  <si>
    <t>รวม</t>
  </si>
  <si>
    <t>แผนงานบุคคลากรภาครัฐ</t>
  </si>
  <si>
    <t xml:space="preserve">       ไม่มีผลการเบิกจ่ายในรอบ 6 เดือนแรก เนื่องจาก ข้าราชการในสังกัดมีบ้านพักส่วนตัวในพื้นที่และบางส่วนใช้สิทธิสวัสดิการบ้านพักของหน่วย</t>
  </si>
  <si>
    <t xml:space="preserve">  - กิจกรรมปฎิรูปกฎหมาย</t>
  </si>
  <si>
    <t xml:space="preserve">   - ค่าเช่าบ้าน</t>
  </si>
  <si>
    <t>รายการ</t>
  </si>
  <si>
    <t xml:space="preserve">       -  เงินประมาณรายจ่ายประจำปีงบประมาณ พ.ศ.2568 แผนงานพื้นฐานด้านความมั่นคง ผลผลิตการรักษาความสงบเรียบร้อยและความมั่นคงภายในประเทศ                             </t>
  </si>
  <si>
    <t>ผลการเบิกจ่ายเป็นไปตามเป้าหมายที่กำหนด</t>
  </si>
  <si>
    <t>รายการค่าบำรุงรักษาโปรแกรมและระบบคอมพิวเตอร์</t>
  </si>
  <si>
    <t xml:space="preserve">  ธ.ค.67-ก.ย.68</t>
  </si>
  <si>
    <t xml:space="preserve">เงินกองทุนเพื่อการบริหารจัดการการทำงานของคนต่างด้าว ปีงบประมาณ พ.ศ.2568 </t>
  </si>
  <si>
    <t xml:space="preserve">  ยังไม่มีผลการเบิกจ่าย เนื่องจากอยู่ระหว่างรอรับการจัดสรรงบประมาณ </t>
  </si>
  <si>
    <t>3.1 ค่าเบี้ยเลี้ยง ที่พัก พาหนะ</t>
  </si>
  <si>
    <t>3.2 วัสดุอาหาร (ผู้ต้องกัก)</t>
  </si>
  <si>
    <t>เงินค่าธรรมเนียมตรวจคนเข้าเมืองเพื่อเสริมงบประมาณรายจ่ายประจำปี 2567 ขยายใช้ถึง 30 ก.ย.68</t>
  </si>
  <si>
    <t xml:space="preserve">  - ผลการใช้จ่ายรอบ 6 เดือนแรก เป็นไปตามเป้าหมายที่กำหนด มีวัสดุอุปกรณ์และค่าสาธารณูปโภคเพียงพอต่อการปฎิบัติหน้าที่และให้บริการประชาชน สามารถตรวจสอบ คัดกรอง ปราบปราม คนต่างด้าวที่ไม่พึงปรารถนาได้อย่างมีประสิทธิภาพ</t>
  </si>
  <si>
    <t xml:space="preserve">                                                                        - ค่าธรรมเนียมศาลต่อศาลปกครองภูเก็ต</t>
  </si>
  <si>
    <t>4.1 ค่าเบี้ยเลี้ยง ที่พัก พาหนะ</t>
  </si>
  <si>
    <t xml:space="preserve">  30 ก.ย.68</t>
  </si>
  <si>
    <t>4.2 ค่าซ่อมแซมยานพาหนะ</t>
  </si>
  <si>
    <t>4.3 ค่าวัสดุสำนักงาน</t>
  </si>
  <si>
    <t>4.4 ค่าน้ำมันเชื้อเพลิง</t>
  </si>
  <si>
    <t>4.5 ซ่อมแซมทั่วไป</t>
  </si>
  <si>
    <t>4.6 วัสดุอาหาร (ผู้ต้องกัก)</t>
  </si>
  <si>
    <t>เงินค่าธรรมเนียมตรวจคนเข้าเมืองเพื่อเสริมงบประมาณรายจ่ายประจำปี 2568</t>
  </si>
  <si>
    <t xml:space="preserve">  - ใช้ในภารกิจตรวจสอบ คัดกรอง สกัดกั้นบุคคลต้องห้ามและการผลักดันส่งกลับคนต่างด้าวออกไปนอกราชอาณาจักร                           - ใช้ในภารกิจใหบริการคนต่างด้าว   - ใช้ในภารกิจการเดินทางไปราชการ ประชุม อบรม </t>
  </si>
  <si>
    <t>5.1 ค่าเบี้ยเลี้ยง ที่พัก พาหนะ</t>
  </si>
  <si>
    <t>5.2 ค่าซ่อมแซมยานพาหนะ</t>
  </si>
  <si>
    <t>5.3 ค่าจ้างเหมาบริการทำความสะอาด</t>
  </si>
  <si>
    <t>5.4 ค่าเช่าเครื่องถ่ายเอกสาร</t>
  </si>
  <si>
    <t>5.5 ค่าวัสดุสำนักงาน</t>
  </si>
  <si>
    <t>5.6 ค่าน้ำมันเชื้อเพลิง</t>
  </si>
  <si>
    <t>5.7 ซ่อมแซมทั่วไป</t>
  </si>
  <si>
    <t>5.8 วัสดุอาหาร (ผู้ต้องกัก)</t>
  </si>
  <si>
    <t xml:space="preserve">   เงินค่าธรรมเนียมตรวจคนเข้าเมืองเพื่อเสริมงบประมาณรายจ่ายประจำปี 2562 ขยายเบิกจ่ายปี 2568            - โครงการก่อสร้างอาคารที่ทำการพร้อมครุภัณฑ์สำนักงานและสิ่งก่อสร้างประกอบของ ตม.จว.พังงา จำนวน 1 หลัง                                        </t>
  </si>
  <si>
    <t xml:space="preserve">  5 ก.ย.68</t>
  </si>
  <si>
    <t xml:space="preserve"> - ผลการใช้จ่ายเป็นไปตามเป้าหมายที่กำหนด</t>
  </si>
  <si>
    <t>ข้อมูล ณ วันที่ 1 เม.ย.2568</t>
  </si>
  <si>
    <t xml:space="preserve"> - มีผลการเบิกจ่าย รอบ 6 เดือนแรก ไม่น้อยกว่าร้อยละ 58                             
- ดำเนินการเบิกจ่ายรายจ่ายประจำ  ค่าใช้สอย 
ค่าวัสดุ </t>
  </si>
  <si>
    <t xml:space="preserve"> - มีผลการเบิกจ่าย รอบ 6 เดือนแรก ไม่น้อยกว่าร้อยละ 58                             </t>
  </si>
  <si>
    <t xml:space="preserve"> - มีผลการเบิกจ่ายในรอบ 6 เดือนแรก ไม่น้อยกว่าร้อยละ 58                         
 - ดำเนินการเบิกจ่ายรายจ่ายประจำ    ค่าใช้สอย ค่าวัสดุ และค่าสาธาณูปโภค</t>
  </si>
  <si>
    <t xml:space="preserve">  - มีผลการเบิกจ่ายตามงวดงานที่ส่งมอบตามกำหนดในสัญญา                              
 - ดำเนินการเบิกจ่ายทั้งหมด 19 งวดงาน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</si>
</sst>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.0_-;\-* #,##0.0_-;_-* &quot;-&quot;?_-;_-@_-"/>
  </numFmts>
  <fonts count="10">
    <font>
      <sz val="11"/>
      <color theme="1"/>
      <name val="Tahoma"/>
      <charset val="222"/>
      <scheme val="minor"/>
    </font>
    <font>
      <sz val="14"/>
      <color theme="1"/>
      <name val="TH SarabunIT๙"/>
      <charset val="134"/>
    </font>
    <font>
      <b/>
      <sz val="14"/>
      <color theme="1"/>
      <name val="TH SarabunIT๙"/>
      <charset val="134"/>
    </font>
    <font>
      <b/>
      <sz val="14"/>
      <color rgb="FFFF0000"/>
      <name val="TH SarabunIT๙"/>
      <charset val="134"/>
    </font>
    <font>
      <b/>
      <sz val="14"/>
      <color theme="0"/>
      <name val="TH SarabunIT๙"/>
      <charset val="134"/>
    </font>
    <font>
      <sz val="14"/>
      <name val="TH SarabunIT๙"/>
      <charset val="134"/>
    </font>
    <font>
      <sz val="14"/>
      <color rgb="FFFF0000"/>
      <name val="TH SarabunIT๙"/>
      <charset val="134"/>
    </font>
    <font>
      <sz val="11"/>
      <color theme="1"/>
      <name val="TH SarabunIT๙"/>
      <charset val="134"/>
    </font>
    <font>
      <sz val="12"/>
      <color theme="1"/>
      <name val="TH SarabunIT๙"/>
      <charset val="134"/>
    </font>
    <font>
      <sz val="11"/>
      <color theme="1"/>
      <name val="Tahoma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E9C2C1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EFD2D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187" fontId="9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5" fillId="3" borderId="5" xfId="0" applyFont="1" applyFill="1" applyBorder="1" applyAlignment="1">
      <alignment vertical="top" wrapText="1"/>
    </xf>
    <xf numFmtId="0" fontId="1" fillId="3" borderId="5" xfId="0" applyFont="1" applyFill="1" applyBorder="1"/>
    <xf numFmtId="0" fontId="5" fillId="3" borderId="5" xfId="0" applyFont="1" applyFill="1" applyBorder="1"/>
    <xf numFmtId="187" fontId="1" fillId="3" borderId="5" xfId="1" applyFont="1" applyFill="1" applyBorder="1"/>
    <xf numFmtId="187" fontId="1" fillId="3" borderId="5" xfId="1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187" fontId="1" fillId="3" borderId="6" xfId="1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top"/>
    </xf>
    <xf numFmtId="187" fontId="1" fillId="3" borderId="2" xfId="1" applyFont="1" applyFill="1" applyBorder="1"/>
    <xf numFmtId="0" fontId="1" fillId="3" borderId="2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187" fontId="1" fillId="3" borderId="6" xfId="1" applyFont="1" applyFill="1" applyBorder="1"/>
    <xf numFmtId="0" fontId="1" fillId="3" borderId="6" xfId="0" applyFont="1" applyFill="1" applyBorder="1"/>
    <xf numFmtId="0" fontId="1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187" fontId="2" fillId="3" borderId="10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top" wrapText="1"/>
    </xf>
    <xf numFmtId="2" fontId="1" fillId="3" borderId="2" xfId="0" applyNumberFormat="1" applyFont="1" applyFill="1" applyBorder="1"/>
    <xf numFmtId="2" fontId="1" fillId="3" borderId="5" xfId="0" applyNumberFormat="1" applyFont="1" applyFill="1" applyBorder="1"/>
    <xf numFmtId="0" fontId="6" fillId="3" borderId="6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top"/>
    </xf>
    <xf numFmtId="0" fontId="2" fillId="3" borderId="10" xfId="0" applyFont="1" applyFill="1" applyBorder="1"/>
    <xf numFmtId="2" fontId="2" fillId="3" borderId="10" xfId="0" applyNumberFormat="1" applyFont="1" applyFill="1" applyBorder="1"/>
    <xf numFmtId="0" fontId="1" fillId="3" borderId="7" xfId="0" applyFont="1" applyFill="1" applyBorder="1" applyAlignment="1">
      <alignment vertical="top" wrapText="1"/>
    </xf>
    <xf numFmtId="187" fontId="2" fillId="3" borderId="7" xfId="1" applyFont="1" applyFill="1" applyBorder="1" applyAlignment="1">
      <alignment vertical="top"/>
    </xf>
    <xf numFmtId="0" fontId="2" fillId="3" borderId="7" xfId="0" applyFont="1" applyFill="1" applyBorder="1"/>
    <xf numFmtId="0" fontId="1" fillId="3" borderId="6" xfId="0" applyFont="1" applyFill="1" applyBorder="1" applyAlignment="1">
      <alignment vertical="top" wrapText="1"/>
    </xf>
    <xf numFmtId="187" fontId="2" fillId="3" borderId="6" xfId="1" applyFont="1" applyFill="1" applyBorder="1" applyAlignment="1">
      <alignment vertical="top"/>
    </xf>
    <xf numFmtId="0" fontId="2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vertical="top" wrapText="1"/>
    </xf>
    <xf numFmtId="0" fontId="1" fillId="4" borderId="2" xfId="0" applyFont="1" applyFill="1" applyBorder="1"/>
    <xf numFmtId="0" fontId="2" fillId="4" borderId="5" xfId="0" applyFont="1" applyFill="1" applyBorder="1" applyAlignment="1">
      <alignment vertical="center"/>
    </xf>
    <xf numFmtId="187" fontId="1" fillId="4" borderId="5" xfId="1" applyFont="1" applyFill="1" applyBorder="1"/>
    <xf numFmtId="0" fontId="1" fillId="4" borderId="5" xfId="0" applyFont="1" applyFill="1" applyBorder="1"/>
    <xf numFmtId="0" fontId="2" fillId="4" borderId="6" xfId="0" applyFont="1" applyFill="1" applyBorder="1" applyAlignment="1">
      <alignment vertical="center"/>
    </xf>
    <xf numFmtId="187" fontId="1" fillId="4" borderId="6" xfId="1" applyFont="1" applyFill="1" applyBorder="1"/>
    <xf numFmtId="0" fontId="1" fillId="4" borderId="6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187" fontId="2" fillId="5" borderId="10" xfId="1" applyFont="1" applyFill="1" applyBorder="1" applyAlignment="1">
      <alignment vertical="center"/>
    </xf>
    <xf numFmtId="0" fontId="5" fillId="6" borderId="5" xfId="0" applyFont="1" applyFill="1" applyBorder="1" applyAlignment="1">
      <alignment vertical="top" wrapText="1"/>
    </xf>
    <xf numFmtId="0" fontId="1" fillId="6" borderId="5" xfId="0" applyFont="1" applyFill="1" applyBorder="1"/>
    <xf numFmtId="0" fontId="5" fillId="6" borderId="5" xfId="0" applyFont="1" applyFill="1" applyBorder="1"/>
    <xf numFmtId="187" fontId="1" fillId="6" borderId="5" xfId="1" applyFont="1" applyFill="1" applyBorder="1"/>
    <xf numFmtId="187" fontId="1" fillId="6" borderId="5" xfId="1" applyFont="1" applyFill="1" applyBorder="1" applyAlignment="1">
      <alignment vertical="center" wrapText="1"/>
    </xf>
    <xf numFmtId="0" fontId="6" fillId="6" borderId="5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top"/>
    </xf>
    <xf numFmtId="187" fontId="1" fillId="6" borderId="2" xfId="1" applyFont="1" applyFill="1" applyBorder="1"/>
    <xf numFmtId="0" fontId="2" fillId="6" borderId="5" xfId="0" applyFont="1" applyFill="1" applyBorder="1"/>
    <xf numFmtId="0" fontId="2" fillId="6" borderId="6" xfId="0" applyFont="1" applyFill="1" applyBorder="1"/>
    <xf numFmtId="187" fontId="1" fillId="6" borderId="6" xfId="1" applyFont="1" applyFill="1" applyBorder="1"/>
    <xf numFmtId="0" fontId="1" fillId="6" borderId="6" xfId="0" applyFont="1" applyFill="1" applyBorder="1"/>
    <xf numFmtId="0" fontId="2" fillId="6" borderId="1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vertical="center"/>
    </xf>
    <xf numFmtId="187" fontId="2" fillId="6" borderId="10" xfId="1" applyFont="1" applyFill="1" applyBorder="1" applyAlignment="1">
      <alignment vertical="center"/>
    </xf>
    <xf numFmtId="0" fontId="5" fillId="6" borderId="2" xfId="0" applyFont="1" applyFill="1" applyBorder="1" applyAlignment="1">
      <alignment vertical="top" wrapText="1"/>
    </xf>
    <xf numFmtId="0" fontId="1" fillId="6" borderId="2" xfId="0" applyFont="1" applyFill="1" applyBorder="1"/>
    <xf numFmtId="187" fontId="1" fillId="6" borderId="6" xfId="1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187" fontId="1" fillId="0" borderId="0" xfId="0" applyNumberFormat="1" applyFont="1"/>
    <xf numFmtId="187" fontId="1" fillId="0" borderId="0" xfId="1" applyFont="1"/>
    <xf numFmtId="0" fontId="7" fillId="3" borderId="5" xfId="0" applyFont="1" applyFill="1" applyBorder="1"/>
    <xf numFmtId="0" fontId="2" fillId="3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/>
    </xf>
    <xf numFmtId="0" fontId="8" fillId="3" borderId="6" xfId="0" applyFont="1" applyFill="1" applyBorder="1" applyAlignment="1">
      <alignment vertical="top"/>
    </xf>
    <xf numFmtId="188" fontId="1" fillId="0" borderId="0" xfId="0" applyNumberFormat="1" applyFont="1"/>
    <xf numFmtId="0" fontId="2" fillId="5" borderId="10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 shrinkToFit="1"/>
    </xf>
    <xf numFmtId="0" fontId="1" fillId="3" borderId="9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187" fontId="1" fillId="6" borderId="7" xfId="1" applyFont="1" applyFill="1" applyBorder="1" applyAlignment="1">
      <alignment horizontal="center" vertical="top"/>
    </xf>
    <xf numFmtId="187" fontId="1" fillId="4" borderId="6" xfId="1" applyFont="1" applyFill="1" applyBorder="1" applyAlignment="1">
      <alignment horizontal="center" vertical="center"/>
    </xf>
    <xf numFmtId="187" fontId="1" fillId="4" borderId="7" xfId="1" applyFont="1" applyFill="1" applyBorder="1" applyAlignment="1">
      <alignment horizontal="center" vertical="center"/>
    </xf>
    <xf numFmtId="187" fontId="1" fillId="4" borderId="2" xfId="1" applyFont="1" applyFill="1" applyBorder="1" applyAlignment="1">
      <alignment horizontal="center" vertical="center"/>
    </xf>
    <xf numFmtId="187" fontId="1" fillId="4" borderId="6" xfId="1" applyFont="1" applyFill="1" applyBorder="1" applyAlignment="1">
      <alignment horizontal="center" vertical="center" wrapText="1"/>
    </xf>
    <xf numFmtId="187" fontId="1" fillId="4" borderId="7" xfId="1" applyFont="1" applyFill="1" applyBorder="1" applyAlignment="1">
      <alignment horizontal="center" vertical="center" wrapText="1"/>
    </xf>
    <xf numFmtId="187" fontId="1" fillId="4" borderId="2" xfId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left" vertical="top" wrapText="1" readingOrder="1"/>
    </xf>
    <xf numFmtId="0" fontId="1" fillId="6" borderId="7" xfId="0" applyFont="1" applyFill="1" applyBorder="1" applyAlignment="1">
      <alignment horizontal="left" vertical="top" wrapText="1" readingOrder="1"/>
    </xf>
    <xf numFmtId="0" fontId="1" fillId="6" borderId="9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top" wrapText="1"/>
    </xf>
    <xf numFmtId="0" fontId="5" fillId="6" borderId="7" xfId="0" applyFont="1" applyFill="1" applyBorder="1" applyAlignment="1">
      <alignment horizontal="left" vertical="top" wrapText="1"/>
    </xf>
    <xf numFmtId="0" fontId="5" fillId="6" borderId="9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/>
    </xf>
    <xf numFmtId="0" fontId="1" fillId="6" borderId="6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top" wrapText="1" readingOrder="1"/>
    </xf>
    <xf numFmtId="0" fontId="3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EFD2D1"/>
      <color rgb="FFE9C2C1"/>
      <color rgb="FFE0ABAA"/>
      <color rgb="FFBCD3EE"/>
      <color rgb="FF0000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view="pageBreakPreview" zoomScale="90" zoomScaleNormal="90" workbookViewId="0">
      <selection activeCell="D73" sqref="D73:D75"/>
    </sheetView>
  </sheetViews>
  <sheetFormatPr defaultColWidth="9" defaultRowHeight="18"/>
  <cols>
    <col min="1" max="1" width="5.83203125" style="2" customWidth="1"/>
    <col min="2" max="2" width="28.5" style="2" customWidth="1"/>
    <col min="3" max="3" width="30.58203125" style="2" customWidth="1"/>
    <col min="4" max="4" width="20.33203125" style="2" customWidth="1"/>
    <col min="5" max="5" width="11.75" style="2" customWidth="1"/>
    <col min="6" max="6" width="9.58203125" style="2" customWidth="1"/>
    <col min="7" max="7" width="8.5" style="2" customWidth="1"/>
    <col min="8" max="8" width="9.58203125" style="2" customWidth="1"/>
    <col min="9" max="9" width="15.75" style="2" customWidth="1"/>
    <col min="10" max="10" width="29.58203125" style="2" customWidth="1"/>
    <col min="11" max="11" width="11.75" style="2" customWidth="1"/>
    <col min="12" max="12" width="17.83203125" style="2" customWidth="1"/>
    <col min="13" max="13" width="14.5" style="2" customWidth="1"/>
    <col min="14" max="14" width="10.25" style="2" customWidth="1"/>
    <col min="15" max="16384" width="9" style="2"/>
  </cols>
  <sheetData>
    <row r="1" spans="1:12" ht="2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2" ht="21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2" ht="17.25" customHeight="1">
      <c r="A3" s="144" t="s">
        <v>65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2" ht="23.25" customHeight="1">
      <c r="A4" s="131" t="s">
        <v>2</v>
      </c>
      <c r="B4" s="85" t="s">
        <v>3</v>
      </c>
      <c r="C4" s="85" t="s">
        <v>4</v>
      </c>
      <c r="D4" s="125" t="s">
        <v>5</v>
      </c>
      <c r="E4" s="126"/>
      <c r="F4" s="126"/>
      <c r="G4" s="126"/>
      <c r="H4" s="127"/>
      <c r="I4" s="85" t="s">
        <v>6</v>
      </c>
      <c r="J4" s="85" t="s">
        <v>7</v>
      </c>
    </row>
    <row r="5" spans="1:12">
      <c r="A5" s="96"/>
      <c r="B5" s="86"/>
      <c r="C5" s="86"/>
      <c r="D5" s="96" t="s">
        <v>8</v>
      </c>
      <c r="E5" s="109" t="s">
        <v>9</v>
      </c>
      <c r="F5" s="96" t="s">
        <v>10</v>
      </c>
      <c r="G5" s="96" t="s">
        <v>11</v>
      </c>
      <c r="H5" s="96" t="s">
        <v>12</v>
      </c>
      <c r="I5" s="86"/>
      <c r="J5" s="86"/>
    </row>
    <row r="6" spans="1:12" ht="31.5" customHeight="1">
      <c r="A6" s="96"/>
      <c r="B6" s="86"/>
      <c r="C6" s="86"/>
      <c r="D6" s="96"/>
      <c r="E6" s="85"/>
      <c r="F6" s="96"/>
      <c r="G6" s="96"/>
      <c r="H6" s="96"/>
      <c r="I6" s="86"/>
      <c r="J6" s="86"/>
    </row>
    <row r="7" spans="1:12" ht="90.75" customHeight="1">
      <c r="A7" s="132">
        <v>1</v>
      </c>
      <c r="B7" s="3" t="s">
        <v>13</v>
      </c>
      <c r="C7" s="88" t="s">
        <v>66</v>
      </c>
      <c r="D7" s="4"/>
      <c r="E7" s="4"/>
      <c r="F7" s="4"/>
      <c r="G7" s="4"/>
      <c r="H7" s="4"/>
      <c r="I7" s="4"/>
      <c r="J7" s="88" t="s">
        <v>14</v>
      </c>
      <c r="L7" s="2">
        <f>284300-250100</f>
        <v>34200</v>
      </c>
    </row>
    <row r="8" spans="1:12">
      <c r="A8" s="133"/>
      <c r="B8" s="5" t="s">
        <v>15</v>
      </c>
      <c r="C8" s="89"/>
      <c r="D8" s="6"/>
      <c r="E8" s="6"/>
      <c r="F8" s="4"/>
      <c r="G8" s="4"/>
      <c r="H8" s="4"/>
      <c r="I8" s="4"/>
      <c r="J8" s="89"/>
    </row>
    <row r="9" spans="1:12" ht="21" customHeight="1">
      <c r="A9" s="133"/>
      <c r="B9" s="4" t="s">
        <v>16</v>
      </c>
      <c r="C9" s="89"/>
      <c r="D9" s="7"/>
      <c r="E9" s="7"/>
      <c r="F9" s="8"/>
      <c r="G9" s="8"/>
      <c r="H9" s="8"/>
      <c r="I9" s="8"/>
      <c r="J9" s="89"/>
    </row>
    <row r="10" spans="1:12">
      <c r="A10" s="133"/>
      <c r="B10" s="4" t="s">
        <v>17</v>
      </c>
      <c r="C10" s="89"/>
      <c r="D10" s="9">
        <f>12600*3</f>
        <v>37800</v>
      </c>
      <c r="E10" s="9"/>
      <c r="F10" s="10"/>
      <c r="G10" s="10"/>
      <c r="H10" s="10" t="s">
        <v>18</v>
      </c>
      <c r="I10" s="68" t="s">
        <v>19</v>
      </c>
      <c r="J10" s="89"/>
      <c r="K10" s="69"/>
    </row>
    <row r="11" spans="1:12" ht="21" customHeight="1">
      <c r="A11" s="133"/>
      <c r="B11" s="4" t="s">
        <v>20</v>
      </c>
      <c r="C11" s="89"/>
      <c r="D11" s="7">
        <f>6000*3</f>
        <v>18000</v>
      </c>
      <c r="E11" s="7"/>
      <c r="F11" s="8"/>
      <c r="G11" s="11"/>
      <c r="H11" s="8"/>
      <c r="I11" s="68" t="s">
        <v>19</v>
      </c>
      <c r="J11" s="89"/>
      <c r="K11" s="69"/>
      <c r="L11" s="70"/>
    </row>
    <row r="12" spans="1:12" ht="21" customHeight="1">
      <c r="A12" s="133"/>
      <c r="B12" s="4" t="s">
        <v>21</v>
      </c>
      <c r="C12" s="89"/>
      <c r="D12" s="7"/>
      <c r="E12" s="7"/>
      <c r="F12" s="8"/>
      <c r="G12" s="8"/>
      <c r="H12" s="8"/>
      <c r="I12" s="68"/>
      <c r="J12" s="89"/>
    </row>
    <row r="13" spans="1:12" ht="21" customHeight="1">
      <c r="A13" s="133"/>
      <c r="B13" s="4" t="s">
        <v>22</v>
      </c>
      <c r="C13" s="89"/>
      <c r="D13" s="7">
        <v>34200</v>
      </c>
      <c r="E13" s="7"/>
      <c r="F13" s="8"/>
      <c r="G13" s="8"/>
      <c r="H13" s="8"/>
      <c r="I13" s="68" t="s">
        <v>19</v>
      </c>
      <c r="J13" s="89"/>
    </row>
    <row r="14" spans="1:12" ht="21" customHeight="1">
      <c r="A14" s="133"/>
      <c r="B14" s="12" t="s">
        <v>23</v>
      </c>
      <c r="C14" s="89"/>
      <c r="D14" s="7"/>
      <c r="E14" s="7"/>
      <c r="F14" s="8"/>
      <c r="G14" s="8"/>
      <c r="H14" s="8"/>
      <c r="I14" s="68"/>
      <c r="J14" s="89"/>
    </row>
    <row r="15" spans="1:12">
      <c r="A15" s="133"/>
      <c r="B15" s="4" t="s">
        <v>24</v>
      </c>
      <c r="C15" s="89"/>
      <c r="D15" s="13">
        <f>103000</f>
        <v>103000</v>
      </c>
      <c r="E15" s="13"/>
      <c r="F15" s="14"/>
      <c r="G15" s="14"/>
      <c r="H15" s="14"/>
      <c r="I15" s="68" t="s">
        <v>19</v>
      </c>
      <c r="J15" s="89"/>
    </row>
    <row r="16" spans="1:12">
      <c r="A16" s="133"/>
      <c r="B16" s="4" t="s">
        <v>25</v>
      </c>
      <c r="C16" s="89"/>
      <c r="D16" s="13"/>
      <c r="E16" s="13"/>
      <c r="F16" s="14"/>
      <c r="G16" s="14"/>
      <c r="H16" s="14"/>
      <c r="I16" s="68"/>
      <c r="J16" s="89"/>
    </row>
    <row r="17" spans="1:14">
      <c r="A17" s="133"/>
      <c r="B17" s="15" t="s">
        <v>26</v>
      </c>
      <c r="C17" s="89"/>
      <c r="D17" s="6">
        <f>+D10+D11+D13+D15</f>
        <v>193000</v>
      </c>
      <c r="E17" s="6"/>
      <c r="F17" s="4"/>
      <c r="G17" s="4"/>
      <c r="H17" s="4"/>
      <c r="I17" s="71"/>
      <c r="J17" s="89"/>
    </row>
    <row r="18" spans="1:14">
      <c r="A18" s="133"/>
      <c r="B18" s="16" t="s">
        <v>27</v>
      </c>
      <c r="C18" s="91"/>
      <c r="D18" s="17">
        <f>91300</f>
        <v>91300</v>
      </c>
      <c r="E18" s="17"/>
      <c r="F18" s="18"/>
      <c r="G18" s="18"/>
      <c r="H18" s="18"/>
      <c r="I18" s="68" t="s">
        <v>19</v>
      </c>
      <c r="J18" s="89"/>
      <c r="L18" s="70"/>
      <c r="M18" s="70"/>
      <c r="N18" s="69"/>
    </row>
    <row r="19" spans="1:14" s="1" customFormat="1" ht="27" customHeight="1">
      <c r="A19" s="19"/>
      <c r="B19" s="20" t="s">
        <v>28</v>
      </c>
      <c r="C19" s="20"/>
      <c r="D19" s="21">
        <f>+D17+D18</f>
        <v>284300</v>
      </c>
      <c r="E19" s="20"/>
      <c r="F19" s="20"/>
      <c r="G19" s="20"/>
      <c r="H19" s="20"/>
      <c r="I19" s="20"/>
      <c r="J19" s="72"/>
    </row>
    <row r="20" spans="1:14" ht="33.75" hidden="1" customHeight="1">
      <c r="A20" s="133">
        <v>2</v>
      </c>
      <c r="B20" s="22" t="s">
        <v>29</v>
      </c>
      <c r="C20" s="133"/>
      <c r="D20" s="23">
        <v>0</v>
      </c>
      <c r="E20" s="14"/>
      <c r="F20" s="14"/>
      <c r="G20" s="14"/>
      <c r="H20" s="14"/>
      <c r="I20" s="14"/>
      <c r="J20" s="90" t="s">
        <v>30</v>
      </c>
    </row>
    <row r="21" spans="1:14" ht="29.25" hidden="1" customHeight="1">
      <c r="A21" s="133"/>
      <c r="B21" s="5" t="s">
        <v>31</v>
      </c>
      <c r="C21" s="133"/>
      <c r="D21" s="24">
        <v>0</v>
      </c>
      <c r="E21" s="4"/>
      <c r="F21" s="4"/>
      <c r="G21" s="4"/>
      <c r="H21" s="4"/>
      <c r="I21" s="4"/>
      <c r="J21" s="89"/>
    </row>
    <row r="22" spans="1:14" ht="45.75" hidden="1" customHeight="1">
      <c r="A22" s="133"/>
      <c r="B22" s="18" t="s">
        <v>32</v>
      </c>
      <c r="C22" s="133"/>
      <c r="D22" s="9">
        <v>0</v>
      </c>
      <c r="E22" s="25"/>
      <c r="F22" s="25"/>
      <c r="G22" s="25"/>
      <c r="H22" s="25"/>
      <c r="I22" s="25"/>
      <c r="J22" s="91"/>
    </row>
    <row r="23" spans="1:14" ht="27.75" hidden="1" customHeight="1">
      <c r="A23" s="26"/>
      <c r="B23" s="27" t="s">
        <v>28</v>
      </c>
      <c r="C23" s="27"/>
      <c r="D23" s="28">
        <v>0</v>
      </c>
      <c r="E23" s="27"/>
      <c r="F23" s="27"/>
      <c r="G23" s="27"/>
      <c r="H23" s="27"/>
      <c r="I23" s="27"/>
      <c r="J23" s="73"/>
    </row>
    <row r="24" spans="1:14" ht="30.75" hidden="1" customHeight="1">
      <c r="A24" s="134" t="s">
        <v>2</v>
      </c>
      <c r="B24" s="92" t="s">
        <v>33</v>
      </c>
      <c r="C24" s="92" t="s">
        <v>4</v>
      </c>
      <c r="D24" s="140" t="s">
        <v>5</v>
      </c>
      <c r="E24" s="141"/>
      <c r="F24" s="141"/>
      <c r="G24" s="141"/>
      <c r="H24" s="142"/>
      <c r="I24" s="92" t="s">
        <v>6</v>
      </c>
      <c r="J24" s="92" t="s">
        <v>7</v>
      </c>
    </row>
    <row r="25" spans="1:14" ht="21" hidden="1" customHeight="1">
      <c r="A25" s="105"/>
      <c r="B25" s="93"/>
      <c r="C25" s="93"/>
      <c r="D25" s="105" t="s">
        <v>8</v>
      </c>
      <c r="E25" s="110" t="s">
        <v>9</v>
      </c>
      <c r="F25" s="105" t="s">
        <v>10</v>
      </c>
      <c r="G25" s="105" t="s">
        <v>11</v>
      </c>
      <c r="H25" s="105" t="s">
        <v>12</v>
      </c>
      <c r="I25" s="93"/>
      <c r="J25" s="93"/>
    </row>
    <row r="26" spans="1:14" ht="42.75" hidden="1" customHeight="1">
      <c r="A26" s="105"/>
      <c r="B26" s="93"/>
      <c r="C26" s="93"/>
      <c r="D26" s="105"/>
      <c r="E26" s="92"/>
      <c r="F26" s="105"/>
      <c r="G26" s="105"/>
      <c r="H26" s="105"/>
      <c r="I26" s="93"/>
      <c r="J26" s="93"/>
    </row>
    <row r="27" spans="1:14" ht="115.5" customHeight="1">
      <c r="A27" s="132">
        <v>2</v>
      </c>
      <c r="B27" s="29" t="s">
        <v>34</v>
      </c>
      <c r="C27" s="88" t="s">
        <v>67</v>
      </c>
      <c r="D27" s="30"/>
      <c r="E27" s="31"/>
      <c r="F27" s="31"/>
      <c r="G27" s="31"/>
      <c r="H27" s="31"/>
      <c r="I27" s="31"/>
      <c r="J27" s="94" t="s">
        <v>35</v>
      </c>
    </row>
    <row r="28" spans="1:14" ht="45.75" customHeight="1">
      <c r="A28" s="135"/>
      <c r="B28" s="32" t="s">
        <v>36</v>
      </c>
      <c r="C28" s="91"/>
      <c r="D28" s="33">
        <v>33000</v>
      </c>
      <c r="E28" s="16"/>
      <c r="F28" s="16"/>
      <c r="G28" s="16"/>
      <c r="H28" s="16"/>
      <c r="I28" s="74" t="s">
        <v>37</v>
      </c>
      <c r="J28" s="95"/>
    </row>
    <row r="29" spans="1:14" ht="27.75" customHeight="1">
      <c r="A29" s="34"/>
      <c r="B29" s="20" t="s">
        <v>28</v>
      </c>
      <c r="C29" s="20"/>
      <c r="D29" s="35">
        <f>+D28</f>
        <v>33000</v>
      </c>
      <c r="E29" s="20"/>
      <c r="F29" s="20"/>
      <c r="G29" s="20"/>
      <c r="H29" s="20"/>
      <c r="I29" s="20"/>
      <c r="J29" s="72"/>
    </row>
    <row r="30" spans="1:14" ht="81" hidden="1" customHeight="1">
      <c r="A30" s="136">
        <v>4</v>
      </c>
      <c r="B30" s="36" t="s">
        <v>38</v>
      </c>
      <c r="C30" s="143"/>
      <c r="D30" s="37"/>
      <c r="E30" s="37"/>
      <c r="F30" s="37"/>
      <c r="G30" s="37"/>
      <c r="H30" s="37"/>
      <c r="I30" s="37"/>
      <c r="J30" s="84" t="s">
        <v>39</v>
      </c>
    </row>
    <row r="31" spans="1:14" ht="20.25" hidden="1" customHeight="1">
      <c r="A31" s="136"/>
      <c r="B31" s="116" t="s">
        <v>40</v>
      </c>
      <c r="C31" s="143"/>
      <c r="D31" s="99">
        <v>0</v>
      </c>
      <c r="E31" s="106"/>
      <c r="F31" s="106"/>
      <c r="G31" s="106"/>
      <c r="H31" s="106"/>
      <c r="I31" s="99">
        <v>0</v>
      </c>
      <c r="J31" s="84"/>
    </row>
    <row r="32" spans="1:14" ht="20.25" hidden="1" customHeight="1">
      <c r="A32" s="136"/>
      <c r="B32" s="117"/>
      <c r="C32" s="143"/>
      <c r="D32" s="100"/>
      <c r="E32" s="107"/>
      <c r="F32" s="107"/>
      <c r="G32" s="107"/>
      <c r="H32" s="107"/>
      <c r="I32" s="100"/>
      <c r="J32" s="84"/>
    </row>
    <row r="33" spans="1:12" ht="20.25" hidden="1" customHeight="1">
      <c r="A33" s="136"/>
      <c r="B33" s="117"/>
      <c r="C33" s="143"/>
      <c r="D33" s="100"/>
      <c r="E33" s="107"/>
      <c r="F33" s="107"/>
      <c r="G33" s="107"/>
      <c r="H33" s="107"/>
      <c r="I33" s="100"/>
      <c r="J33" s="84"/>
    </row>
    <row r="34" spans="1:12" ht="14.25" hidden="1" customHeight="1">
      <c r="A34" s="136"/>
      <c r="B34" s="118"/>
      <c r="C34" s="143"/>
      <c r="D34" s="101"/>
      <c r="E34" s="108"/>
      <c r="F34" s="108"/>
      <c r="G34" s="108"/>
      <c r="H34" s="108"/>
      <c r="I34" s="101"/>
      <c r="J34" s="84"/>
      <c r="L34" s="75"/>
    </row>
    <row r="35" spans="1:12" ht="15" hidden="1" customHeight="1">
      <c r="A35" s="136"/>
      <c r="B35" s="119" t="s">
        <v>41</v>
      </c>
      <c r="C35" s="143"/>
      <c r="D35" s="102">
        <v>0</v>
      </c>
      <c r="E35" s="106"/>
      <c r="F35" s="106"/>
      <c r="G35" s="106"/>
      <c r="H35" s="106"/>
      <c r="I35" s="102">
        <v>0</v>
      </c>
      <c r="J35" s="84"/>
      <c r="L35" s="69"/>
    </row>
    <row r="36" spans="1:12" ht="15" hidden="1" customHeight="1">
      <c r="A36" s="136"/>
      <c r="B36" s="120"/>
      <c r="C36" s="143"/>
      <c r="D36" s="103"/>
      <c r="E36" s="107"/>
      <c r="F36" s="107"/>
      <c r="G36" s="107"/>
      <c r="H36" s="107"/>
      <c r="I36" s="103"/>
      <c r="J36" s="84"/>
    </row>
    <row r="37" spans="1:12" ht="15" hidden="1" customHeight="1">
      <c r="A37" s="136"/>
      <c r="B37" s="120"/>
      <c r="C37" s="143"/>
      <c r="D37" s="103"/>
      <c r="E37" s="107"/>
      <c r="F37" s="107"/>
      <c r="G37" s="107"/>
      <c r="H37" s="107"/>
      <c r="I37" s="103"/>
      <c r="J37" s="84"/>
    </row>
    <row r="38" spans="1:12" ht="25.5" hidden="1" customHeight="1">
      <c r="A38" s="136"/>
      <c r="B38" s="121"/>
      <c r="C38" s="143"/>
      <c r="D38" s="104"/>
      <c r="E38" s="108"/>
      <c r="F38" s="108"/>
      <c r="G38" s="108"/>
      <c r="H38" s="108"/>
      <c r="I38" s="104"/>
      <c r="J38" s="84"/>
    </row>
    <row r="39" spans="1:12" ht="29.25" hidden="1" customHeight="1">
      <c r="A39" s="136"/>
      <c r="B39" s="38" t="s">
        <v>26</v>
      </c>
      <c r="C39" s="143"/>
      <c r="D39" s="39">
        <f>+D31+D35</f>
        <v>0</v>
      </c>
      <c r="E39" s="40"/>
      <c r="F39" s="40"/>
      <c r="G39" s="40"/>
      <c r="H39" s="40"/>
      <c r="I39" s="39">
        <f>+I31+I35</f>
        <v>0</v>
      </c>
      <c r="J39" s="84"/>
    </row>
    <row r="40" spans="1:12" ht="26.25" hidden="1" customHeight="1">
      <c r="A40" s="136"/>
      <c r="B40" s="41" t="s">
        <v>27</v>
      </c>
      <c r="C40" s="143"/>
      <c r="D40" s="42">
        <v>0</v>
      </c>
      <c r="E40" s="43"/>
      <c r="F40" s="43"/>
      <c r="G40" s="43"/>
      <c r="H40" s="43"/>
      <c r="I40" s="42">
        <v>0</v>
      </c>
      <c r="J40" s="84"/>
    </row>
    <row r="41" spans="1:12" s="1" customFormat="1" ht="27.75" hidden="1" customHeight="1">
      <c r="A41" s="44"/>
      <c r="B41" s="45" t="s">
        <v>28</v>
      </c>
      <c r="C41" s="45"/>
      <c r="D41" s="46">
        <f>SUM(D39:D40)</f>
        <v>0</v>
      </c>
      <c r="E41" s="45"/>
      <c r="F41" s="45"/>
      <c r="G41" s="45"/>
      <c r="H41" s="45"/>
      <c r="I41" s="45"/>
      <c r="J41" s="76"/>
    </row>
    <row r="42" spans="1:12" ht="28.5" hidden="1" customHeight="1">
      <c r="A42" s="131" t="s">
        <v>2</v>
      </c>
      <c r="B42" s="85" t="s">
        <v>33</v>
      </c>
      <c r="C42" s="85" t="s">
        <v>4</v>
      </c>
      <c r="D42" s="125" t="s">
        <v>5</v>
      </c>
      <c r="E42" s="126"/>
      <c r="F42" s="126"/>
      <c r="G42" s="126"/>
      <c r="H42" s="127"/>
      <c r="I42" s="85" t="s">
        <v>6</v>
      </c>
      <c r="J42" s="85" t="s">
        <v>7</v>
      </c>
    </row>
    <row r="43" spans="1:12" hidden="1">
      <c r="A43" s="96"/>
      <c r="B43" s="86"/>
      <c r="C43" s="86"/>
      <c r="D43" s="96" t="s">
        <v>8</v>
      </c>
      <c r="E43" s="109" t="s">
        <v>9</v>
      </c>
      <c r="F43" s="96" t="s">
        <v>10</v>
      </c>
      <c r="G43" s="96" t="s">
        <v>11</v>
      </c>
      <c r="H43" s="96" t="s">
        <v>12</v>
      </c>
      <c r="I43" s="86"/>
      <c r="J43" s="86"/>
    </row>
    <row r="44" spans="1:12" ht="36.75" hidden="1" customHeight="1">
      <c r="A44" s="96"/>
      <c r="B44" s="86"/>
      <c r="C44" s="86"/>
      <c r="D44" s="96"/>
      <c r="E44" s="85"/>
      <c r="F44" s="96"/>
      <c r="G44" s="96"/>
      <c r="H44" s="96"/>
      <c r="I44" s="86"/>
      <c r="J44" s="86"/>
    </row>
    <row r="45" spans="1:12" ht="32.5" customHeight="1">
      <c r="A45" s="131" t="s">
        <v>2</v>
      </c>
      <c r="B45" s="85" t="s">
        <v>3</v>
      </c>
      <c r="C45" s="85" t="s">
        <v>4</v>
      </c>
      <c r="D45" s="125" t="s">
        <v>5</v>
      </c>
      <c r="E45" s="126"/>
      <c r="F45" s="126"/>
      <c r="G45" s="126"/>
      <c r="H45" s="127"/>
      <c r="I45" s="85" t="s">
        <v>6</v>
      </c>
      <c r="J45" s="85" t="s">
        <v>7</v>
      </c>
    </row>
    <row r="46" spans="1:12">
      <c r="A46" s="96"/>
      <c r="B46" s="86"/>
      <c r="C46" s="86"/>
      <c r="D46" s="96" t="s">
        <v>8</v>
      </c>
      <c r="E46" s="109" t="s">
        <v>9</v>
      </c>
      <c r="F46" s="96" t="s">
        <v>10</v>
      </c>
      <c r="G46" s="96" t="s">
        <v>11</v>
      </c>
      <c r="H46" s="96" t="s">
        <v>12</v>
      </c>
      <c r="I46" s="86"/>
      <c r="J46" s="86"/>
    </row>
    <row r="47" spans="1:12" ht="31.5" customHeight="1">
      <c r="A47" s="96"/>
      <c r="B47" s="86"/>
      <c r="C47" s="86"/>
      <c r="D47" s="96"/>
      <c r="E47" s="85"/>
      <c r="F47" s="96"/>
      <c r="G47" s="96"/>
      <c r="H47" s="96"/>
      <c r="I47" s="86"/>
      <c r="J47" s="86"/>
    </row>
    <row r="48" spans="1:12" ht="68.25" customHeight="1">
      <c r="A48" s="137">
        <v>3</v>
      </c>
      <c r="B48" s="47" t="s">
        <v>42</v>
      </c>
      <c r="C48" s="112" t="s">
        <v>68</v>
      </c>
      <c r="D48" s="48"/>
      <c r="E48" s="48"/>
      <c r="F48" s="48"/>
      <c r="G48" s="48"/>
      <c r="H48" s="48"/>
      <c r="I48" s="48"/>
      <c r="J48" s="87" t="s">
        <v>43</v>
      </c>
      <c r="K48" s="2" t="s">
        <v>44</v>
      </c>
    </row>
    <row r="49" spans="1:12">
      <c r="A49" s="115"/>
      <c r="B49" s="49" t="s">
        <v>45</v>
      </c>
      <c r="C49" s="113"/>
      <c r="D49" s="50">
        <v>360000</v>
      </c>
      <c r="E49" s="48"/>
      <c r="F49" s="48"/>
      <c r="G49" s="48"/>
      <c r="H49" s="48"/>
      <c r="I49" s="77" t="s">
        <v>46</v>
      </c>
      <c r="J49" s="83"/>
    </row>
    <row r="50" spans="1:12">
      <c r="A50" s="115"/>
      <c r="B50" s="48" t="s">
        <v>47</v>
      </c>
      <c r="C50" s="113"/>
      <c r="D50" s="51">
        <v>100000</v>
      </c>
      <c r="E50" s="52"/>
      <c r="F50" s="52"/>
      <c r="G50" s="52"/>
      <c r="H50" s="52"/>
      <c r="I50" s="77" t="s">
        <v>46</v>
      </c>
      <c r="J50" s="83"/>
    </row>
    <row r="51" spans="1:12">
      <c r="A51" s="115"/>
      <c r="B51" s="48" t="s">
        <v>48</v>
      </c>
      <c r="C51" s="113"/>
      <c r="D51" s="51">
        <v>100000</v>
      </c>
      <c r="E51" s="53"/>
      <c r="F51" s="53"/>
      <c r="G51" s="53"/>
      <c r="H51" s="53"/>
      <c r="I51" s="77" t="s">
        <v>46</v>
      </c>
      <c r="J51" s="83"/>
    </row>
    <row r="52" spans="1:12">
      <c r="A52" s="115"/>
      <c r="B52" s="48" t="s">
        <v>49</v>
      </c>
      <c r="C52" s="113"/>
      <c r="D52" s="51">
        <v>225000</v>
      </c>
      <c r="E52" s="54"/>
      <c r="F52" s="52"/>
      <c r="G52" s="55"/>
      <c r="H52" s="52"/>
      <c r="I52" s="77" t="s">
        <v>46</v>
      </c>
      <c r="J52" s="83"/>
      <c r="L52" s="75"/>
    </row>
    <row r="53" spans="1:12">
      <c r="A53" s="115"/>
      <c r="B53" s="56" t="s">
        <v>50</v>
      </c>
      <c r="C53" s="113"/>
      <c r="D53" s="51">
        <v>23197.19</v>
      </c>
      <c r="E53" s="52"/>
      <c r="F53" s="52"/>
      <c r="G53" s="52"/>
      <c r="H53" s="52"/>
      <c r="I53" s="77" t="s">
        <v>46</v>
      </c>
      <c r="J53" s="83"/>
      <c r="L53" s="69"/>
    </row>
    <row r="54" spans="1:12">
      <c r="A54" s="115"/>
      <c r="B54" s="48" t="s">
        <v>51</v>
      </c>
      <c r="C54" s="113"/>
      <c r="D54" s="57">
        <v>390000</v>
      </c>
      <c r="E54" s="52"/>
      <c r="F54" s="52"/>
      <c r="G54" s="52"/>
      <c r="H54" s="52"/>
      <c r="I54" s="77" t="s">
        <v>46</v>
      </c>
      <c r="J54" s="83"/>
    </row>
    <row r="55" spans="1:12">
      <c r="A55" s="115"/>
      <c r="B55" s="58" t="s">
        <v>26</v>
      </c>
      <c r="C55" s="113"/>
      <c r="D55" s="50">
        <f>+D49+D50+D51+D52+D53+D54</f>
        <v>1198197.19</v>
      </c>
      <c r="E55" s="48"/>
      <c r="F55" s="48"/>
      <c r="G55" s="48"/>
      <c r="H55" s="48"/>
      <c r="I55" s="48"/>
      <c r="J55" s="83"/>
    </row>
    <row r="56" spans="1:12">
      <c r="A56" s="115"/>
      <c r="B56" s="59" t="s">
        <v>27</v>
      </c>
      <c r="C56" s="113"/>
      <c r="D56" s="60">
        <v>190205.03</v>
      </c>
      <c r="E56" s="61"/>
      <c r="F56" s="61"/>
      <c r="G56" s="61"/>
      <c r="H56" s="61"/>
      <c r="I56" s="61"/>
      <c r="J56" s="83"/>
    </row>
    <row r="57" spans="1:12" s="1" customFormat="1" ht="22.5" customHeight="1">
      <c r="A57" s="62"/>
      <c r="B57" s="63" t="s">
        <v>28</v>
      </c>
      <c r="C57" s="63"/>
      <c r="D57" s="64">
        <f>+D55+D56</f>
        <v>1388402.22</v>
      </c>
      <c r="E57" s="63"/>
      <c r="F57" s="63"/>
      <c r="G57" s="63"/>
      <c r="H57" s="63"/>
      <c r="I57" s="63"/>
      <c r="J57" s="78"/>
    </row>
    <row r="58" spans="1:12" ht="52.5" hidden="1" customHeight="1">
      <c r="A58" s="115">
        <v>6</v>
      </c>
      <c r="B58" s="65" t="s">
        <v>52</v>
      </c>
      <c r="C58" s="113" t="s">
        <v>53</v>
      </c>
      <c r="D58" s="66"/>
      <c r="E58" s="66"/>
      <c r="F58" s="66"/>
      <c r="G58" s="66"/>
      <c r="H58" s="66"/>
      <c r="I58" s="66"/>
      <c r="J58" s="83"/>
    </row>
    <row r="59" spans="1:12" hidden="1">
      <c r="A59" s="115"/>
      <c r="B59" s="49" t="s">
        <v>54</v>
      </c>
      <c r="C59" s="113"/>
      <c r="D59" s="50"/>
      <c r="E59" s="48"/>
      <c r="F59" s="48"/>
      <c r="G59" s="48"/>
      <c r="H59" s="48"/>
      <c r="I59" s="48"/>
      <c r="J59" s="83"/>
    </row>
    <row r="60" spans="1:12" hidden="1">
      <c r="A60" s="115"/>
      <c r="B60" s="48" t="s">
        <v>55</v>
      </c>
      <c r="C60" s="113"/>
      <c r="D60" s="51"/>
      <c r="E60" s="52"/>
      <c r="F60" s="52"/>
      <c r="G60" s="52"/>
      <c r="H60" s="52"/>
      <c r="I60" s="48"/>
      <c r="J60" s="83"/>
    </row>
    <row r="61" spans="1:12" hidden="1">
      <c r="A61" s="115"/>
      <c r="B61" s="48" t="s">
        <v>56</v>
      </c>
      <c r="C61" s="113"/>
      <c r="D61" s="67"/>
      <c r="E61" s="53"/>
      <c r="F61" s="53"/>
      <c r="G61" s="53"/>
      <c r="H61" s="53"/>
      <c r="I61" s="48"/>
      <c r="J61" s="83"/>
    </row>
    <row r="62" spans="1:12" hidden="1">
      <c r="A62" s="115"/>
      <c r="B62" s="48" t="s">
        <v>57</v>
      </c>
      <c r="C62" s="113"/>
      <c r="D62" s="51"/>
      <c r="E62" s="54"/>
      <c r="F62" s="52"/>
      <c r="G62" s="55"/>
      <c r="H62" s="52"/>
      <c r="I62" s="48"/>
      <c r="J62" s="83"/>
      <c r="L62" s="75"/>
    </row>
    <row r="63" spans="1:12" hidden="1">
      <c r="A63" s="115"/>
      <c r="B63" s="48" t="s">
        <v>58</v>
      </c>
      <c r="C63" s="113"/>
      <c r="D63" s="51"/>
      <c r="E63" s="52"/>
      <c r="F63" s="52"/>
      <c r="G63" s="52"/>
      <c r="H63" s="52"/>
      <c r="I63" s="48"/>
      <c r="J63" s="83"/>
      <c r="L63" s="69"/>
    </row>
    <row r="64" spans="1:12" hidden="1">
      <c r="A64" s="115"/>
      <c r="B64" s="48" t="s">
        <v>59</v>
      </c>
      <c r="C64" s="113"/>
      <c r="D64" s="51"/>
      <c r="E64" s="52"/>
      <c r="F64" s="52"/>
      <c r="G64" s="52"/>
      <c r="H64" s="52"/>
      <c r="I64" s="48"/>
      <c r="J64" s="83"/>
    </row>
    <row r="65" spans="1:10" hidden="1">
      <c r="A65" s="115"/>
      <c r="B65" s="56" t="s">
        <v>60</v>
      </c>
      <c r="C65" s="113"/>
      <c r="D65" s="51"/>
      <c r="E65" s="79"/>
      <c r="F65" s="79"/>
      <c r="G65" s="79"/>
      <c r="H65" s="79"/>
      <c r="I65" s="48"/>
      <c r="J65" s="83"/>
    </row>
    <row r="66" spans="1:10" hidden="1">
      <c r="A66" s="115"/>
      <c r="B66" s="48" t="s">
        <v>61</v>
      </c>
      <c r="C66" s="113"/>
      <c r="D66" s="57"/>
      <c r="E66" s="66"/>
      <c r="F66" s="66"/>
      <c r="G66" s="66"/>
      <c r="H66" s="66"/>
      <c r="I66" s="48"/>
      <c r="J66" s="83"/>
    </row>
    <row r="67" spans="1:10" hidden="1">
      <c r="A67" s="115"/>
      <c r="B67" s="58" t="s">
        <v>26</v>
      </c>
      <c r="C67" s="113"/>
      <c r="D67" s="50"/>
      <c r="E67" s="48"/>
      <c r="F67" s="48"/>
      <c r="G67" s="48"/>
      <c r="H67" s="48"/>
      <c r="I67" s="48"/>
      <c r="J67" s="83"/>
    </row>
    <row r="68" spans="1:10" hidden="1">
      <c r="A68" s="115"/>
      <c r="B68" s="59" t="s">
        <v>27</v>
      </c>
      <c r="C68" s="113"/>
      <c r="D68" s="60"/>
      <c r="E68" s="61"/>
      <c r="F68" s="61"/>
      <c r="G68" s="61"/>
      <c r="H68" s="61"/>
      <c r="I68" s="61"/>
      <c r="J68" s="83"/>
    </row>
    <row r="69" spans="1:10" s="1" customFormat="1" ht="21.75" hidden="1" customHeight="1">
      <c r="A69" s="62"/>
      <c r="B69" s="63" t="s">
        <v>28</v>
      </c>
      <c r="C69" s="63"/>
      <c r="D69" s="64">
        <f>SUM(D67:D68)</f>
        <v>0</v>
      </c>
      <c r="E69" s="63"/>
      <c r="F69" s="63"/>
      <c r="G69" s="63"/>
      <c r="H69" s="63"/>
      <c r="I69" s="63"/>
      <c r="J69" s="78"/>
    </row>
    <row r="70" spans="1:10" ht="28.5" hidden="1" customHeight="1">
      <c r="A70" s="138" t="s">
        <v>2</v>
      </c>
      <c r="B70" s="81" t="s">
        <v>33</v>
      </c>
      <c r="C70" s="81" t="s">
        <v>4</v>
      </c>
      <c r="D70" s="128" t="s">
        <v>5</v>
      </c>
      <c r="E70" s="129"/>
      <c r="F70" s="129"/>
      <c r="G70" s="129"/>
      <c r="H70" s="130"/>
      <c r="I70" s="81" t="s">
        <v>6</v>
      </c>
      <c r="J70" s="81" t="s">
        <v>7</v>
      </c>
    </row>
    <row r="71" spans="1:10" hidden="1">
      <c r="A71" s="97"/>
      <c r="B71" s="82"/>
      <c r="C71" s="82"/>
      <c r="D71" s="97" t="s">
        <v>8</v>
      </c>
      <c r="E71" s="111" t="s">
        <v>9</v>
      </c>
      <c r="F71" s="97" t="s">
        <v>10</v>
      </c>
      <c r="G71" s="97" t="s">
        <v>11</v>
      </c>
      <c r="H71" s="97" t="s">
        <v>12</v>
      </c>
      <c r="I71" s="82"/>
      <c r="J71" s="82"/>
    </row>
    <row r="72" spans="1:10" ht="36.75" hidden="1" customHeight="1">
      <c r="A72" s="97"/>
      <c r="B72" s="82"/>
      <c r="C72" s="82"/>
      <c r="D72" s="97"/>
      <c r="E72" s="81"/>
      <c r="F72" s="97"/>
      <c r="G72" s="97"/>
      <c r="H72" s="97"/>
      <c r="I72" s="82"/>
      <c r="J72" s="82"/>
    </row>
    <row r="73" spans="1:10" ht="48" customHeight="1">
      <c r="A73" s="115">
        <v>4</v>
      </c>
      <c r="B73" s="122" t="s">
        <v>62</v>
      </c>
      <c r="C73" s="87" t="s">
        <v>69</v>
      </c>
      <c r="D73" s="98">
        <v>34470008</v>
      </c>
      <c r="E73" s="98">
        <v>0</v>
      </c>
      <c r="F73" s="98">
        <v>0</v>
      </c>
      <c r="G73" s="98">
        <v>0</v>
      </c>
      <c r="H73" s="98">
        <v>0</v>
      </c>
      <c r="I73" s="98" t="s">
        <v>63</v>
      </c>
      <c r="J73" s="83" t="s">
        <v>64</v>
      </c>
    </row>
    <row r="74" spans="1:10">
      <c r="A74" s="115"/>
      <c r="B74" s="123"/>
      <c r="C74" s="83"/>
      <c r="D74" s="98"/>
      <c r="E74" s="98"/>
      <c r="F74" s="98"/>
      <c r="G74" s="98"/>
      <c r="H74" s="98"/>
      <c r="I74" s="98"/>
      <c r="J74" s="83"/>
    </row>
    <row r="75" spans="1:10" ht="105.75" customHeight="1">
      <c r="A75" s="115"/>
      <c r="B75" s="124"/>
      <c r="C75" s="114"/>
      <c r="D75" s="98"/>
      <c r="E75" s="98"/>
      <c r="F75" s="98"/>
      <c r="G75" s="98"/>
      <c r="H75" s="98"/>
      <c r="I75" s="98"/>
      <c r="J75" s="83"/>
    </row>
    <row r="76" spans="1:10" s="1" customFormat="1" ht="27" customHeight="1">
      <c r="A76" s="80"/>
      <c r="B76" s="63" t="s">
        <v>28</v>
      </c>
      <c r="C76" s="63"/>
      <c r="D76" s="64">
        <f>SUM(D73)</f>
        <v>34470008</v>
      </c>
      <c r="E76" s="63"/>
      <c r="F76" s="63"/>
      <c r="G76" s="63"/>
      <c r="H76" s="63"/>
      <c r="I76" s="63"/>
      <c r="J76" s="63"/>
    </row>
    <row r="77" spans="1:10" ht="14.25" customHeight="1"/>
    <row r="78" spans="1:10" ht="14.25" customHeight="1"/>
  </sheetData>
  <mergeCells count="100">
    <mergeCell ref="A3:J3"/>
    <mergeCell ref="A1:J1"/>
    <mergeCell ref="A2:J2"/>
    <mergeCell ref="D4:H4"/>
    <mergeCell ref="D24:H24"/>
    <mergeCell ref="D42:H42"/>
    <mergeCell ref="C24:C26"/>
    <mergeCell ref="C27:C28"/>
    <mergeCell ref="C30:C40"/>
    <mergeCell ref="C42:C44"/>
    <mergeCell ref="D5:D6"/>
    <mergeCell ref="D25:D26"/>
    <mergeCell ref="D31:D34"/>
    <mergeCell ref="D35:D38"/>
    <mergeCell ref="D43:D44"/>
    <mergeCell ref="F5:F6"/>
    <mergeCell ref="F25:F26"/>
    <mergeCell ref="A45:A47"/>
    <mergeCell ref="A48:A56"/>
    <mergeCell ref="A58:A68"/>
    <mergeCell ref="A70:A72"/>
    <mergeCell ref="C4:C6"/>
    <mergeCell ref="C7:C18"/>
    <mergeCell ref="C20:C22"/>
    <mergeCell ref="A73:A75"/>
    <mergeCell ref="B4:B6"/>
    <mergeCell ref="B24:B26"/>
    <mergeCell ref="B31:B34"/>
    <mergeCell ref="B35:B38"/>
    <mergeCell ref="B42:B44"/>
    <mergeCell ref="B45:B47"/>
    <mergeCell ref="B70:B72"/>
    <mergeCell ref="B73:B75"/>
    <mergeCell ref="A4:A6"/>
    <mergeCell ref="A7:A18"/>
    <mergeCell ref="A20:A22"/>
    <mergeCell ref="A24:A26"/>
    <mergeCell ref="A27:A28"/>
    <mergeCell ref="A30:A40"/>
    <mergeCell ref="A42:A44"/>
    <mergeCell ref="C45:C47"/>
    <mergeCell ref="C48:C56"/>
    <mergeCell ref="C58:C68"/>
    <mergeCell ref="C70:C72"/>
    <mergeCell ref="C73:C75"/>
    <mergeCell ref="D46:D47"/>
    <mergeCell ref="D71:D72"/>
    <mergeCell ref="D73:D75"/>
    <mergeCell ref="E5:E6"/>
    <mergeCell ref="E25:E26"/>
    <mergeCell ref="E31:E34"/>
    <mergeCell ref="E35:E38"/>
    <mergeCell ref="E43:E44"/>
    <mergeCell ref="E46:E47"/>
    <mergeCell ref="E71:E72"/>
    <mergeCell ref="E73:E75"/>
    <mergeCell ref="D45:H45"/>
    <mergeCell ref="D70:H70"/>
    <mergeCell ref="F73:F75"/>
    <mergeCell ref="G5:G6"/>
    <mergeCell ref="G25:G26"/>
    <mergeCell ref="G31:G34"/>
    <mergeCell ref="G35:G38"/>
    <mergeCell ref="G43:G44"/>
    <mergeCell ref="G46:G47"/>
    <mergeCell ref="G71:G72"/>
    <mergeCell ref="G73:G75"/>
    <mergeCell ref="F31:F34"/>
    <mergeCell ref="F35:F38"/>
    <mergeCell ref="F43:F44"/>
    <mergeCell ref="F46:F47"/>
    <mergeCell ref="F71:F72"/>
    <mergeCell ref="H46:H47"/>
    <mergeCell ref="H71:H72"/>
    <mergeCell ref="H73:H75"/>
    <mergeCell ref="I4:I6"/>
    <mergeCell ref="I24:I26"/>
    <mergeCell ref="I31:I34"/>
    <mergeCell ref="I35:I38"/>
    <mergeCell ref="I42:I44"/>
    <mergeCell ref="I45:I47"/>
    <mergeCell ref="I70:I72"/>
    <mergeCell ref="I73:I75"/>
    <mergeCell ref="H5:H6"/>
    <mergeCell ref="H25:H26"/>
    <mergeCell ref="H31:H34"/>
    <mergeCell ref="H35:H38"/>
    <mergeCell ref="H43:H44"/>
    <mergeCell ref="J4:J6"/>
    <mergeCell ref="J7:J18"/>
    <mergeCell ref="J20:J22"/>
    <mergeCell ref="J24:J26"/>
    <mergeCell ref="J27:J28"/>
    <mergeCell ref="J70:J72"/>
    <mergeCell ref="J73:J75"/>
    <mergeCell ref="J30:J40"/>
    <mergeCell ref="J42:J44"/>
    <mergeCell ref="J45:J47"/>
    <mergeCell ref="J48:J56"/>
    <mergeCell ref="J58:J68"/>
  </mergeCells>
  <pageMargins left="0.39305555555555599" right="0.196527777777778" top="0.39305555555555599" bottom="0.196527777777778" header="0.31458333333333299" footer="0.31458333333333299"/>
  <pageSetup paperSize="9" scale="78" orientation="landscape" r:id="rId1"/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แผนการใช้จ่าย งปม.2568</vt:lpstr>
      <vt:lpstr>'แผนการใช้จ่าย งปม.2568'!Print_Area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phangnga imm</cp:lastModifiedBy>
  <cp:lastPrinted>2025-04-30T16:39:09Z</cp:lastPrinted>
  <dcterms:created xsi:type="dcterms:W3CDTF">2024-01-10T07:59:00Z</dcterms:created>
  <dcterms:modified xsi:type="dcterms:W3CDTF">2025-04-30T16:42:24Z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ACECAA908A4146BAA32281813F658D0D_13</vt:lpwstr>
  </property>
  <property fmtid="{D5CDD505-2E9C-101B-9397-08002B2CF9AE}" pid="3" name="KSOProductBuildVer">
    <vt:lpwstr>1033-12.2.0.20795</vt:lpwstr>
  </property>
</Properties>
</file>